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2東海ブロック国スポ\第47回R08（岐阜）\②県スポ協→競技団体（申込用紙送付含む）\02_配付資料\"/>
    </mc:Choice>
  </mc:AlternateContent>
  <xr:revisionPtr revIDLastSave="0" documentId="13_ncr:1_{C0CDD71B-BF23-47BE-8DF4-EDA5706F780E}" xr6:coauthVersionLast="47" xr6:coauthVersionMax="47" xr10:uidLastSave="{00000000-0000-0000-0000-000000000000}"/>
  <bookViews>
    <workbookView xWindow="-108" yWindow="-108" windowWidth="23256" windowHeight="12456" xr2:uid="{3718F097-CFCE-4222-AF7E-916C64AE311C}"/>
  </bookViews>
  <sheets>
    <sheet name="宿泊費計算シート" sheetId="2" r:id="rId1"/>
    <sheet name="記入例" sheetId="3" r:id="rId2"/>
  </sheets>
  <definedNames>
    <definedName name="_xlnm.Print_Area" localSheetId="1">記入例!$B$1:$Q$19</definedName>
    <definedName name="_xlnm.Print_Area" localSheetId="0">宿泊費計算シート!$B$1:$Q$19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Q14" i="3" s="1"/>
  <c r="M14" i="3"/>
  <c r="L14" i="3"/>
  <c r="K14" i="3"/>
  <c r="J14" i="3"/>
  <c r="I14" i="3"/>
  <c r="H14" i="3"/>
  <c r="F14" i="3"/>
  <c r="G14" i="3" s="1"/>
  <c r="N13" i="3"/>
  <c r="Q13" i="3" s="1"/>
  <c r="M13" i="3"/>
  <c r="L13" i="3"/>
  <c r="K13" i="3"/>
  <c r="J13" i="3"/>
  <c r="I13" i="3"/>
  <c r="H13" i="3"/>
  <c r="F13" i="3"/>
  <c r="G13" i="3" s="1"/>
  <c r="N12" i="3"/>
  <c r="Q12" i="3" s="1"/>
  <c r="M12" i="3"/>
  <c r="L12" i="3"/>
  <c r="K12" i="3"/>
  <c r="J12" i="3"/>
  <c r="I12" i="3"/>
  <c r="H12" i="3"/>
  <c r="F12" i="3"/>
  <c r="G12" i="3" s="1"/>
  <c r="N11" i="3"/>
  <c r="Q11" i="3" s="1"/>
  <c r="M11" i="3"/>
  <c r="L11" i="3"/>
  <c r="K11" i="3"/>
  <c r="J11" i="3"/>
  <c r="I11" i="3"/>
  <c r="H11" i="3"/>
  <c r="F11" i="3"/>
  <c r="G11" i="3" s="1"/>
  <c r="L10" i="3"/>
  <c r="K10" i="3"/>
  <c r="J10" i="3"/>
  <c r="I10" i="3"/>
  <c r="M10" i="3" s="1"/>
  <c r="H10" i="3"/>
  <c r="F10" i="3"/>
  <c r="G10" i="3" s="1"/>
  <c r="N10" i="3" s="1"/>
  <c r="Q10" i="3" s="1"/>
  <c r="L9" i="3"/>
  <c r="K9" i="3"/>
  <c r="J9" i="3"/>
  <c r="H9" i="3"/>
  <c r="I9" i="3" s="1"/>
  <c r="M9" i="3" s="1"/>
  <c r="F9" i="3"/>
  <c r="G9" i="3" s="1"/>
  <c r="N9" i="3" s="1"/>
  <c r="Q9" i="3" s="1"/>
  <c r="L8" i="3"/>
  <c r="K8" i="3"/>
  <c r="J8" i="3"/>
  <c r="I8" i="3"/>
  <c r="M8" i="3" s="1"/>
  <c r="H8" i="3"/>
  <c r="F8" i="3"/>
  <c r="G8" i="3" s="1"/>
  <c r="N8" i="3" s="1"/>
  <c r="Q8" i="3" s="1"/>
  <c r="L7" i="3"/>
  <c r="J7" i="3"/>
  <c r="K7" i="3" s="1"/>
  <c r="M7" i="3" s="1"/>
  <c r="I7" i="3"/>
  <c r="H7" i="3"/>
  <c r="F7" i="3"/>
  <c r="G7" i="3" s="1"/>
  <c r="P4" i="3"/>
  <c r="M12" i="2"/>
  <c r="M13" i="2"/>
  <c r="M14" i="2"/>
  <c r="I8" i="2"/>
  <c r="M8" i="2" s="1"/>
  <c r="I9" i="2"/>
  <c r="M9" i="2" s="1"/>
  <c r="I10" i="2"/>
  <c r="I11" i="2"/>
  <c r="I12" i="2"/>
  <c r="I13" i="2"/>
  <c r="I14" i="2"/>
  <c r="I7" i="2"/>
  <c r="F10" i="2"/>
  <c r="P4" i="2"/>
  <c r="F7" i="2"/>
  <c r="F8" i="2"/>
  <c r="F9" i="2"/>
  <c r="F11" i="2"/>
  <c r="F12" i="2"/>
  <c r="N12" i="2" s="1"/>
  <c r="Q12" i="2" s="1"/>
  <c r="F13" i="2"/>
  <c r="F14" i="2"/>
  <c r="H8" i="2"/>
  <c r="H9" i="2"/>
  <c r="H10" i="2"/>
  <c r="H11" i="2"/>
  <c r="H12" i="2"/>
  <c r="H13" i="2"/>
  <c r="H14" i="2"/>
  <c r="H7" i="2"/>
  <c r="L8" i="2"/>
  <c r="L9" i="2"/>
  <c r="L10" i="2"/>
  <c r="L11" i="2"/>
  <c r="L12" i="2"/>
  <c r="L13" i="2"/>
  <c r="L14" i="2"/>
  <c r="K8" i="2"/>
  <c r="K9" i="2"/>
  <c r="K10" i="2"/>
  <c r="K11" i="2"/>
  <c r="K12" i="2"/>
  <c r="K13" i="2"/>
  <c r="K14" i="2"/>
  <c r="J7" i="2"/>
  <c r="K7" i="2" s="1"/>
  <c r="L7" i="2"/>
  <c r="J8" i="2"/>
  <c r="J9" i="2"/>
  <c r="J10" i="2"/>
  <c r="J11" i="2"/>
  <c r="J12" i="2"/>
  <c r="J13" i="2"/>
  <c r="J14" i="2"/>
  <c r="N13" i="2"/>
  <c r="Q13" i="2" s="1"/>
  <c r="N14" i="2"/>
  <c r="Q14" i="2" s="1"/>
  <c r="N7" i="3" l="1"/>
  <c r="Q7" i="3" s="1"/>
  <c r="M7" i="2"/>
  <c r="M10" i="2"/>
  <c r="M11" i="2"/>
  <c r="G11" i="2"/>
  <c r="G10" i="2"/>
  <c r="G9" i="2"/>
  <c r="G8" i="2"/>
  <c r="G7" i="2"/>
  <c r="G14" i="2"/>
  <c r="G13" i="2"/>
  <c r="G12" i="2"/>
  <c r="N10" i="2" l="1"/>
  <c r="Q10" i="2" s="1"/>
  <c r="N11" i="2"/>
  <c r="Q11" i="2" s="1"/>
  <c r="N8" i="2"/>
  <c r="Q8" i="2" s="1"/>
  <c r="N9" i="2"/>
  <c r="Q9" i="2" s="1"/>
  <c r="N7" i="2"/>
  <c r="Q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mie-spokyo-n11</author>
  </authors>
  <commentList>
    <comment ref="B6" authorId="0" shapeId="0" xr:uid="{EFF30C49-3BAE-49CB-9023-E51C3030D4B2}">
      <text>
        <r>
          <rPr>
            <b/>
            <sz val="10"/>
            <color indexed="81"/>
            <rFont val="MS P ゴシック"/>
            <family val="3"/>
            <charset val="128"/>
          </rPr>
          <t>プルダウンして選択</t>
        </r>
      </text>
    </comment>
    <comment ref="C6" authorId="0" shapeId="0" xr:uid="{D472FEF2-66B7-455B-831A-8D95BA8E7F66}">
      <text>
        <r>
          <rPr>
            <b/>
            <sz val="10"/>
            <color indexed="81"/>
            <rFont val="MS P ゴシック"/>
            <family val="3"/>
            <charset val="128"/>
          </rPr>
          <t>プルダウンして選択</t>
        </r>
      </text>
    </comment>
    <comment ref="D6" authorId="0" shapeId="0" xr:uid="{89606FB1-AB52-47BB-9D59-74088DAB4D78}">
      <text>
        <r>
          <rPr>
            <b/>
            <sz val="10"/>
            <color indexed="81"/>
            <rFont val="MS P ゴシック"/>
            <family val="3"/>
            <charset val="128"/>
          </rPr>
          <t>ホテルの宿泊料金（入湯税含む）を入力</t>
        </r>
      </text>
    </comment>
    <comment ref="O6" authorId="0" shapeId="0" xr:uid="{53115E6F-8F61-4224-94CC-F181295547F1}">
      <text>
        <r>
          <rPr>
            <b/>
            <sz val="10"/>
            <color indexed="81"/>
            <rFont val="MS P ゴシック"/>
            <family val="3"/>
            <charset val="128"/>
          </rPr>
          <t>種別毎の泊数を入力</t>
        </r>
      </text>
    </comment>
    <comment ref="P6" authorId="0" shapeId="0" xr:uid="{5B523999-5D56-41BE-A29D-58D6981476F2}">
      <text>
        <r>
          <rPr>
            <b/>
            <sz val="10"/>
            <color indexed="81"/>
            <rFont val="MS P ゴシック"/>
            <family val="3"/>
            <charset val="128"/>
          </rPr>
          <t>種別毎の宿泊人数を入力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mie-spokyo-n11</author>
  </authors>
  <commentList>
    <comment ref="B6" authorId="0" shapeId="0" xr:uid="{403D8906-AA3B-45DB-8AF9-0635ED4D8E19}">
      <text>
        <r>
          <rPr>
            <b/>
            <sz val="10"/>
            <color indexed="81"/>
            <rFont val="MS P ゴシック"/>
            <family val="3"/>
            <charset val="128"/>
          </rPr>
          <t>プルダウンして選択</t>
        </r>
      </text>
    </comment>
    <comment ref="C6" authorId="0" shapeId="0" xr:uid="{540DDE32-448E-4544-8A70-7F93D4C45B02}">
      <text>
        <r>
          <rPr>
            <b/>
            <sz val="10"/>
            <color indexed="81"/>
            <rFont val="MS P ゴシック"/>
            <family val="3"/>
            <charset val="128"/>
          </rPr>
          <t>プルダウンして選択</t>
        </r>
      </text>
    </comment>
    <comment ref="D6" authorId="0" shapeId="0" xr:uid="{8C9AFC57-4020-4030-AFA5-2013603B35FD}">
      <text>
        <r>
          <rPr>
            <b/>
            <sz val="10"/>
            <color indexed="81"/>
            <rFont val="MS P ゴシック"/>
            <family val="3"/>
            <charset val="128"/>
          </rPr>
          <t>ホテルの宿泊料金（入湯税含む）を入力</t>
        </r>
      </text>
    </comment>
    <comment ref="O6" authorId="0" shapeId="0" xr:uid="{BA93DE90-FB7E-49A7-BB6C-C0D1B3C3740D}">
      <text>
        <r>
          <rPr>
            <b/>
            <sz val="10"/>
            <color indexed="81"/>
            <rFont val="MS P ゴシック"/>
            <family val="3"/>
            <charset val="128"/>
          </rPr>
          <t>種別毎の泊数を入力</t>
        </r>
      </text>
    </comment>
    <comment ref="P6" authorId="0" shapeId="0" xr:uid="{759A2858-EC79-43A0-9D2F-304B62AC196D}">
      <text>
        <r>
          <rPr>
            <b/>
            <sz val="10"/>
            <color indexed="81"/>
            <rFont val="MS P ゴシック"/>
            <family val="3"/>
            <charset val="128"/>
          </rPr>
          <t>種別毎の宿泊人数を入力</t>
        </r>
      </text>
    </comment>
  </commentList>
</comments>
</file>

<file path=xl/sharedStrings.xml><?xml version="1.0" encoding="utf-8"?>
<sst xmlns="http://schemas.openxmlformats.org/spreadsheetml/2006/main" count="184" uniqueCount="81">
  <si>
    <t>宿泊の種類</t>
    <rPh sb="0" eb="2">
      <t>シュクハク</t>
    </rPh>
    <rPh sb="3" eb="5">
      <t>シュルイ</t>
    </rPh>
    <phoneticPr fontId="1"/>
  </si>
  <si>
    <t>素泊まり</t>
    <rPh sb="0" eb="2">
      <t>スド</t>
    </rPh>
    <phoneticPr fontId="1"/>
  </si>
  <si>
    <t>1泊朝食付き</t>
    <rPh sb="1" eb="2">
      <t>ハク</t>
    </rPh>
    <rPh sb="2" eb="5">
      <t>チョウショクツ</t>
    </rPh>
    <phoneticPr fontId="1"/>
  </si>
  <si>
    <t>1泊夕朝食付き</t>
    <rPh sb="1" eb="2">
      <t>ハク</t>
    </rPh>
    <rPh sb="2" eb="3">
      <t>ユウ</t>
    </rPh>
    <rPh sb="3" eb="5">
      <t>チョウショク</t>
    </rPh>
    <rPh sb="5" eb="6">
      <t>ツ</t>
    </rPh>
    <phoneticPr fontId="1"/>
  </si>
  <si>
    <t>泊数</t>
    <rPh sb="0" eb="2">
      <t>ハクスウ</t>
    </rPh>
    <phoneticPr fontId="1"/>
  </si>
  <si>
    <t>宿泊費合計</t>
    <rPh sb="0" eb="2">
      <t>シュクハク</t>
    </rPh>
    <rPh sb="2" eb="3">
      <t>ヒ</t>
    </rPh>
    <rPh sb="3" eb="5">
      <t>ゴウケイ</t>
    </rPh>
    <phoneticPr fontId="1"/>
  </si>
  <si>
    <t>種別</t>
    <rPh sb="0" eb="2">
      <t>シュベツ</t>
    </rPh>
    <phoneticPr fontId="1"/>
  </si>
  <si>
    <t>成年男子</t>
    <rPh sb="0" eb="4">
      <t>ナルネンダンシ</t>
    </rPh>
    <phoneticPr fontId="1"/>
  </si>
  <si>
    <t>成年女子</t>
    <rPh sb="0" eb="4">
      <t>ナルネンジョシ</t>
    </rPh>
    <phoneticPr fontId="1"/>
  </si>
  <si>
    <t>少年男子</t>
    <rPh sb="0" eb="4">
      <t>ショウネンダンシ</t>
    </rPh>
    <phoneticPr fontId="1"/>
  </si>
  <si>
    <t>少年女子</t>
    <rPh sb="0" eb="4">
      <t>ショウネンジョシ</t>
    </rPh>
    <phoneticPr fontId="1"/>
  </si>
  <si>
    <t>少年</t>
    <rPh sb="0" eb="2">
      <t>ショウネン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</si>
  <si>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</si>
  <si>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</si>
  <si>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成年</t>
    <rPh sb="0" eb="2">
      <t>ナルネン</t>
    </rPh>
    <phoneticPr fontId="1"/>
  </si>
  <si>
    <t>↑自動計算</t>
    <rPh sb="1" eb="5">
      <t>ジドウケイサン</t>
    </rPh>
    <phoneticPr fontId="1"/>
  </si>
  <si>
    <t>宿泊手当
（2食）</t>
    <rPh sb="0" eb="4">
      <t>シュクハクテアテ</t>
    </rPh>
    <rPh sb="7" eb="8">
      <t>ショク</t>
    </rPh>
    <phoneticPr fontId="1"/>
  </si>
  <si>
    <t>宿泊手当
（1食）</t>
    <rPh sb="0" eb="4">
      <t>シュクハクテアテ</t>
    </rPh>
    <rPh sb="7" eb="8">
      <t>ショク</t>
    </rPh>
    <phoneticPr fontId="1"/>
  </si>
  <si>
    <t>宿泊
人数</t>
    <rPh sb="0" eb="2">
      <t>シュクハク</t>
    </rPh>
    <rPh sb="3" eb="5">
      <t>ニンズウ</t>
    </rPh>
    <phoneticPr fontId="1"/>
  </si>
  <si>
    <t>宿泊手当
②</t>
    <rPh sb="0" eb="4">
      <t>シュクハクテアテ</t>
    </rPh>
    <phoneticPr fontId="1"/>
  </si>
  <si>
    <t>今回の宿泊代
（1泊）</t>
    <rPh sb="0" eb="2">
      <t>コンカイ</t>
    </rPh>
    <rPh sb="3" eb="5">
      <t>シュクハク</t>
    </rPh>
    <rPh sb="5" eb="6">
      <t>ダイ</t>
    </rPh>
    <rPh sb="9" eb="10">
      <t>ハク</t>
    </rPh>
    <phoneticPr fontId="1"/>
  </si>
  <si>
    <t>宿泊費
（1泊当たり）
① + ②</t>
    <rPh sb="0" eb="3">
      <t>シュクハクヒ</t>
    </rPh>
    <rPh sb="6" eb="7">
      <t>ハク</t>
    </rPh>
    <rPh sb="7" eb="8">
      <t>ア</t>
    </rPh>
    <phoneticPr fontId="1"/>
  </si>
  <si>
    <t>円</t>
    <rPh sb="0" eb="1">
      <t>エン</t>
    </rPh>
    <phoneticPr fontId="1"/>
  </si>
  <si>
    <t xml:space="preserve"> 宿泊単価上限：</t>
    <phoneticPr fontId="1"/>
  </si>
  <si>
    <t>宿泊都道府県：</t>
    <rPh sb="0" eb="2">
      <t>シュクハク</t>
    </rPh>
    <rPh sb="2" eb="6">
      <t>トドウフケン</t>
    </rPh>
    <phoneticPr fontId="1"/>
  </si>
  <si>
    <t>宿泊都道府県</t>
    <rPh sb="0" eb="2">
      <t>シュクハク</t>
    </rPh>
    <rPh sb="2" eb="6">
      <t>トドウフケン</t>
    </rPh>
    <phoneticPr fontId="1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</si>
  <si>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</si>
  <si>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</si>
  <si>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宿泊費基準額</t>
    <rPh sb="0" eb="3">
      <t>シュクハクヒ</t>
    </rPh>
    <rPh sb="3" eb="6">
      <t>キジュンガク</t>
    </rPh>
    <phoneticPr fontId="1"/>
  </si>
  <si>
    <t>岩手県</t>
    <rPh sb="0" eb="2">
      <t>イワテ</t>
    </rPh>
    <rPh sb="2" eb="3">
      <t>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</si>
  <si>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</si>
  <si>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</si>
  <si>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</si>
  <si>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</si>
  <si>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</si>
  <si>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</si>
  <si>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</si>
  <si>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</si>
  <si>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</si>
  <si>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</si>
  <si>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</si>
  <si>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</si>
  <si>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</si>
  <si>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</si>
  <si>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</si>
  <si>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</si>
  <si>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</si>
  <si>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</si>
  <si>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</si>
  <si>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</si>
  <si>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</si>
  <si>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上限額考慮後
の宿泊費
①</t>
    <rPh sb="0" eb="3">
      <t>ジョウゲンガク</t>
    </rPh>
    <rPh sb="3" eb="5">
      <t>コウリョ</t>
    </rPh>
    <rPh sb="5" eb="6">
      <t>ゴ</t>
    </rPh>
    <rPh sb="8" eb="10">
      <t>シュクハク</t>
    </rPh>
    <rPh sb="10" eb="11">
      <t>ヒ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</si>
  <si>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</si>
  <si>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</si>
  <si>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</si>
  <si>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</si>
  <si>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</si>
  <si>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</si>
  <si>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</si>
  <si>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</si>
  <si>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</si>
  <si>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</si>
  <si>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</si>
  <si>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</si>
  <si>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</si>
  <si>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</si>
  <si>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</si>
  <si>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2">
      <t>フクオカ</t>
    </rPh>
    <rPh sb="2" eb="3">
      <t>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</si>
  <si>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</si>
  <si>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</si>
  <si>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</si>
  <si>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</si>
  <si>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</si>
  <si>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</si>
  <si>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</si>
  <si>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黄色のセルに入力または選択してください</t>
    <rPh sb="0" eb="2">
      <t>キイロ</t>
    </rPh>
    <rPh sb="6" eb="8">
      <t>ニュウリョク</t>
    </rPh>
    <rPh sb="11" eb="13">
      <t>センタク</t>
    </rPh>
    <phoneticPr fontId="1"/>
  </si>
  <si>
    <r>
      <t xml:space="preserve">宿泊手当
</t>
    </r>
    <r>
      <rPr>
        <sz val="8"/>
        <color theme="1"/>
        <rFont val="ＭＳ ゴシック"/>
        <family val="3"/>
        <charset val="128"/>
      </rPr>
      <t>（素泊まり）</t>
    </r>
    <rPh sb="0" eb="4">
      <t>シュクハクテアテ</t>
    </rPh>
    <rPh sb="6" eb="8">
      <t>スド</t>
    </rPh>
    <phoneticPr fontId="1"/>
  </si>
  <si>
    <t>領収書に食事代の
内訳がある場合は
食事代を入力※</t>
    <rPh sb="0" eb="3">
      <t>リョウシュウショ</t>
    </rPh>
    <rPh sb="4" eb="6">
      <t>ショクジ</t>
    </rPh>
    <rPh sb="6" eb="7">
      <t>ダイ</t>
    </rPh>
    <rPh sb="9" eb="11">
      <t>ウチワケ</t>
    </rPh>
    <rPh sb="14" eb="16">
      <t>バアイ</t>
    </rPh>
    <rPh sb="18" eb="20">
      <t>ショクジ</t>
    </rPh>
    <rPh sb="20" eb="21">
      <t>ダイ</t>
    </rPh>
    <rPh sb="22" eb="24">
      <t>ニュウリョク</t>
    </rPh>
    <phoneticPr fontId="1"/>
  </si>
  <si>
    <t>※：領収書の宿泊代と食事代が明確に区別されている場合、宿泊代から食事代を差し引いた額を宿泊費（上限；宿泊費基準額）として支給
　　この場合、宿泊手当は食事代に相当する費用を除いているため調整せず2,400円を支給</t>
    <rPh sb="6" eb="9">
      <t>シュクハクダイ</t>
    </rPh>
    <rPh sb="10" eb="13">
      <t>ショクジダイ</t>
    </rPh>
    <rPh sb="14" eb="16">
      <t>メイカク</t>
    </rPh>
    <rPh sb="17" eb="19">
      <t>クベツ</t>
    </rPh>
    <rPh sb="24" eb="26">
      <t>バアイ</t>
    </rPh>
    <rPh sb="27" eb="30">
      <t>シュクハクダイ</t>
    </rPh>
    <rPh sb="32" eb="35">
      <t>ショクジダイ</t>
    </rPh>
    <rPh sb="36" eb="37">
      <t>サ</t>
    </rPh>
    <rPh sb="38" eb="39">
      <t>ヒ</t>
    </rPh>
    <rPh sb="41" eb="42">
      <t>ガク</t>
    </rPh>
    <rPh sb="43" eb="46">
      <t>シュクハクヒ</t>
    </rPh>
    <rPh sb="47" eb="49">
      <t>ジョウゲン</t>
    </rPh>
    <rPh sb="50" eb="53">
      <t>シュクハクヒ</t>
    </rPh>
    <rPh sb="53" eb="56">
      <t>キジュンガク</t>
    </rPh>
    <rPh sb="60" eb="62">
      <t>シキュウ</t>
    </rPh>
    <rPh sb="67" eb="69">
      <t>バアイ</t>
    </rPh>
    <rPh sb="70" eb="74">
      <t>シュクハクテアテ</t>
    </rPh>
    <rPh sb="75" eb="78">
      <t>ショクジダイ</t>
    </rPh>
    <rPh sb="79" eb="81">
      <t>ソウトウ</t>
    </rPh>
    <rPh sb="83" eb="85">
      <t>ヒヨウ</t>
    </rPh>
    <rPh sb="86" eb="87">
      <t>ノゾ</t>
    </rPh>
    <rPh sb="93" eb="95">
      <t>チョウセイ</t>
    </rPh>
    <rPh sb="102" eb="103">
      <t>エン</t>
    </rPh>
    <rPh sb="104" eb="106">
      <t>シキュウ</t>
    </rPh>
    <phoneticPr fontId="1"/>
  </si>
  <si>
    <t>宿泊代―食事代</t>
    <rPh sb="0" eb="2">
      <t>シュクハク</t>
    </rPh>
    <rPh sb="2" eb="3">
      <t>ダイ</t>
    </rPh>
    <rPh sb="4" eb="6">
      <t>ショクジ</t>
    </rPh>
    <rPh sb="6" eb="7">
      <t>ダイ</t>
    </rPh>
    <phoneticPr fontId="1"/>
  </si>
  <si>
    <t>国民スポーツ大会東海ブロック大会　宿泊費単価計算シート（宿舎独自手配）</t>
    <rPh sb="0" eb="2">
      <t>コクミン</t>
    </rPh>
    <rPh sb="6" eb="8">
      <t>タイカイ</t>
    </rPh>
    <rPh sb="8" eb="10">
      <t>トウカイ</t>
    </rPh>
    <rPh sb="14" eb="16">
      <t>タイカイ</t>
    </rPh>
    <rPh sb="17" eb="20">
      <t>シュクハクヒ</t>
    </rPh>
    <rPh sb="20" eb="22">
      <t>タンカ</t>
    </rPh>
    <rPh sb="22" eb="24">
      <t>ケイサン</t>
    </rPh>
    <rPh sb="28" eb="30">
      <t>シュクシャ</t>
    </rPh>
    <rPh sb="30" eb="34">
      <t>ドクジテハイ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</si>
</sst>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7" fillId="3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4" fillId="3" borderId="9" xfId="0" applyNumberFormat="1" applyFont="1" applyFill="1" applyBorder="1">
      <alignment vertical="center"/>
    </xf>
    <xf numFmtId="0" fontId="11" fillId="3" borderId="21" xfId="0" applyFont="1" applyFill="1" applyBorder="1" applyAlignment="1">
      <alignment horizontal="right" vertical="center"/>
    </xf>
    <xf numFmtId="0" fontId="11" fillId="3" borderId="22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right" vertical="center"/>
    </xf>
    <xf numFmtId="176" fontId="3" fillId="3" borderId="9" xfId="0" applyNumberFormat="1" applyFont="1" applyFill="1" applyBorder="1">
      <alignment vertical="center"/>
    </xf>
    <xf numFmtId="176" fontId="12" fillId="3" borderId="28" xfId="0" applyNumberFormat="1" applyFont="1" applyFill="1" applyBorder="1">
      <alignment vertical="center"/>
    </xf>
    <xf numFmtId="176" fontId="12" fillId="3" borderId="16" xfId="0" applyNumberFormat="1" applyFont="1" applyFill="1" applyBorder="1">
      <alignment vertical="center"/>
    </xf>
    <xf numFmtId="176" fontId="3" fillId="3" borderId="20" xfId="0" applyNumberFormat="1" applyFont="1" applyFill="1" applyBorder="1">
      <alignment vertical="center"/>
    </xf>
    <xf numFmtId="176" fontId="4" fillId="3" borderId="10" xfId="0" applyNumberFormat="1" applyFont="1" applyFill="1" applyBorder="1">
      <alignment vertical="center"/>
    </xf>
    <xf numFmtId="0" fontId="11" fillId="3" borderId="23" xfId="0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right" vertical="center"/>
    </xf>
    <xf numFmtId="0" fontId="11" fillId="3" borderId="20" xfId="0" applyFont="1" applyFill="1" applyBorder="1" applyAlignment="1">
      <alignment horizontal="right" vertical="center"/>
    </xf>
    <xf numFmtId="176" fontId="12" fillId="3" borderId="29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3" borderId="8" xfId="0" applyNumberFormat="1" applyFont="1" applyFill="1" applyBorder="1">
      <alignment vertical="center"/>
    </xf>
    <xf numFmtId="176" fontId="3" fillId="3" borderId="10" xfId="0" applyNumberFormat="1" applyFont="1" applyFill="1" applyBorder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76" fontId="6" fillId="2" borderId="12" xfId="0" applyNumberFormat="1" applyFont="1" applyFill="1" applyBorder="1" applyProtection="1">
      <alignment vertical="center"/>
      <protection locked="0"/>
    </xf>
    <xf numFmtId="176" fontId="6" fillId="2" borderId="18" xfId="0" applyNumberFormat="1" applyFont="1" applyFill="1" applyBorder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Protection="1">
      <alignment vertical="center"/>
      <protection locked="0"/>
    </xf>
    <xf numFmtId="176" fontId="6" fillId="2" borderId="9" xfId="0" applyNumberFormat="1" applyFont="1" applyFill="1" applyBorder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176" fontId="6" fillId="2" borderId="14" xfId="0" applyNumberFormat="1" applyFont="1" applyFill="1" applyBorder="1" applyProtection="1">
      <alignment vertical="center"/>
      <protection locked="0"/>
    </xf>
    <xf numFmtId="176" fontId="6" fillId="2" borderId="10" xfId="0" applyNumberFormat="1" applyFont="1" applyFill="1" applyBorder="1" applyProtection="1">
      <alignment vertical="center"/>
      <protection locked="0"/>
    </xf>
    <xf numFmtId="0" fontId="6" fillId="2" borderId="25" xfId="0" applyFont="1" applyFill="1" applyBorder="1" applyProtection="1">
      <alignment vertical="center"/>
      <protection locked="0"/>
    </xf>
    <xf numFmtId="0" fontId="6" fillId="2" borderId="12" xfId="0" applyFont="1" applyFill="1" applyBorder="1" applyProtection="1">
      <alignment vertical="center"/>
      <protection locked="0"/>
    </xf>
    <xf numFmtId="0" fontId="6" fillId="2" borderId="26" xfId="0" applyFont="1" applyFill="1" applyBorder="1" applyProtection="1">
      <alignment vertical="center"/>
      <protection locked="0"/>
    </xf>
    <xf numFmtId="0" fontId="6" fillId="2" borderId="13" xfId="0" applyFont="1" applyFill="1" applyBorder="1" applyProtection="1">
      <alignment vertical="center"/>
      <protection locked="0"/>
    </xf>
    <xf numFmtId="0" fontId="6" fillId="2" borderId="27" xfId="0" applyFont="1" applyFill="1" applyBorder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14" fillId="4" borderId="2" xfId="0" applyFont="1" applyFill="1" applyBorder="1" applyAlignment="1">
      <alignment horizontal="center" vertical="center" wrapText="1" shrinkToFit="1"/>
    </xf>
    <xf numFmtId="176" fontId="12" fillId="3" borderId="17" xfId="0" applyNumberFormat="1" applyFont="1" applyFill="1" applyBorder="1">
      <alignment vertical="center"/>
    </xf>
    <xf numFmtId="176" fontId="12" fillId="3" borderId="9" xfId="0" applyNumberFormat="1" applyFont="1" applyFill="1" applyBorder="1">
      <alignment vertical="center"/>
    </xf>
    <xf numFmtId="176" fontId="12" fillId="3" borderId="20" xfId="0" applyNumberFormat="1" applyFont="1" applyFill="1" applyBorder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8" fillId="4" borderId="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0</xdr:row>
      <xdr:rowOff>53340</xdr:rowOff>
    </xdr:from>
    <xdr:to>
      <xdr:col>2</xdr:col>
      <xdr:colOff>746760</xdr:colOff>
      <xdr:row>1</xdr:row>
      <xdr:rowOff>403860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DE13ED-8AC9-B984-26EB-633DF401408C}"/>
            </a:ext>
          </a:extLst>
        </xdr:cNvPr>
        <xdr:cNvSpPr/>
      </xdr:nvSpPr>
      <xdr:spPr>
        <a:xfrm>
          <a:off x="624840" y="53340"/>
          <a:ext cx="1226820" cy="47244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97D7-775C-4E8F-9728-65F79E2EEF54}">
  <dimension ref="B1:Q78"/>
  <sheetViews>
    <sheetView tabSelected="1" view="pageBreakPreview" zoomScaleNormal="85" zoomScaleSheetLayoutView="100" workbookViewId="0">
      <selection activeCell="B2" sqref="B2:Q2"/>
    </sheetView>
  </sheetViews>
  <sheetFormatPr defaultColWidth="8.69921875" defaultRowHeight="13.2"/>
  <cols>
    <col min="1" max="1" width="3.8984375" style="2" customWidth="1"/>
    <col min="2" max="2" width="10.59765625" style="1" customWidth="1"/>
    <col min="3" max="3" width="15.59765625" style="1" customWidth="1"/>
    <col min="4" max="4" width="18.59765625" style="2" customWidth="1"/>
    <col min="5" max="6" width="14.59765625" style="2" customWidth="1"/>
    <col min="7" max="7" width="14.59765625" style="3" customWidth="1"/>
    <col min="8" max="12" width="9.59765625" style="2" hidden="1" customWidth="1"/>
    <col min="13" max="14" width="14.59765625" style="2" customWidth="1"/>
    <col min="15" max="16" width="8.59765625" style="2" customWidth="1"/>
    <col min="17" max="17" width="18.59765625" style="2" customWidth="1"/>
    <col min="18" max="16384" width="8.69921875" style="2"/>
  </cols>
  <sheetData>
    <row r="1" spans="2:17" ht="9.9" customHeight="1"/>
    <row r="2" spans="2:17" ht="40.049999999999997" customHeight="1">
      <c r="B2" s="62" t="s">
        <v>80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21">
      <c r="B3" s="4"/>
      <c r="C3" s="5" t="s">
        <v>75</v>
      </c>
      <c r="D3" s="6"/>
      <c r="E3" s="6"/>
      <c r="F3" s="6"/>
      <c r="G3" s="6"/>
      <c r="H3" s="6"/>
      <c r="I3" s="6"/>
      <c r="J3" s="6"/>
      <c r="K3" s="6"/>
      <c r="L3" s="6"/>
      <c r="M3" s="6"/>
      <c r="N3" s="65" t="s">
        <v>24</v>
      </c>
      <c r="O3" s="65"/>
      <c r="P3" s="66" t="s">
        <v>47</v>
      </c>
      <c r="Q3" s="66"/>
    </row>
    <row r="4" spans="2:17" ht="2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5" t="s">
        <v>23</v>
      </c>
      <c r="O4" s="65"/>
      <c r="P4" s="8">
        <f>IF(P3="岐阜県",13000,12000)</f>
        <v>13000</v>
      </c>
      <c r="Q4" s="9" t="s">
        <v>22</v>
      </c>
    </row>
    <row r="5" spans="2:17" ht="7.5" customHeight="1" thickBot="1"/>
    <row r="6" spans="2:17" ht="55.05" customHeight="1" thickTop="1" thickBot="1">
      <c r="B6" s="10" t="s">
        <v>6</v>
      </c>
      <c r="C6" s="11" t="s">
        <v>0</v>
      </c>
      <c r="D6" s="12" t="s">
        <v>20</v>
      </c>
      <c r="E6" s="57" t="s">
        <v>77</v>
      </c>
      <c r="F6" s="13" t="s">
        <v>79</v>
      </c>
      <c r="G6" s="14" t="s">
        <v>51</v>
      </c>
      <c r="H6" s="63" t="s">
        <v>16</v>
      </c>
      <c r="I6" s="64"/>
      <c r="J6" s="63" t="s">
        <v>17</v>
      </c>
      <c r="K6" s="64"/>
      <c r="L6" s="15" t="s">
        <v>76</v>
      </c>
      <c r="M6" s="15" t="s">
        <v>19</v>
      </c>
      <c r="N6" s="15" t="s">
        <v>21</v>
      </c>
      <c r="O6" s="16" t="s">
        <v>4</v>
      </c>
      <c r="P6" s="12" t="s">
        <v>18</v>
      </c>
      <c r="Q6" s="17" t="s">
        <v>5</v>
      </c>
    </row>
    <row r="7" spans="2:17" ht="34.950000000000003" customHeight="1">
      <c r="B7" s="39"/>
      <c r="C7" s="40"/>
      <c r="D7" s="41"/>
      <c r="E7" s="42"/>
      <c r="F7" s="18">
        <f>D7-E7</f>
        <v>0</v>
      </c>
      <c r="G7" s="19">
        <f>IF(F7&lt;=$P$4,F7,$P$4)</f>
        <v>0</v>
      </c>
      <c r="H7" s="20" t="str">
        <f t="shared" ref="H7:H14" si="0">IF(E7&gt;0,"2400","800")</f>
        <v>800</v>
      </c>
      <c r="I7" s="21" t="str">
        <f>IF(C7="1泊夕朝食付き",H7,"0")</f>
        <v>0</v>
      </c>
      <c r="J7" s="20" t="str">
        <f t="shared" ref="J7:J14" si="1">IF(E7&gt;0,"2400","1600")</f>
        <v>1600</v>
      </c>
      <c r="K7" s="21" t="str">
        <f t="shared" ref="K7:K14" si="2">IF(C7="1泊朝食付き",J7,"0")</f>
        <v>0</v>
      </c>
      <c r="L7" s="22" t="str">
        <f t="shared" ref="L7:L14" si="3">IF(C7="素泊まり","2400","0")</f>
        <v>0</v>
      </c>
      <c r="M7" s="37" t="str">
        <f>IF(D7="","",I7+K7+L7)</f>
        <v/>
      </c>
      <c r="N7" s="58" t="str">
        <f t="shared" ref="N7:N14" si="4">IF(D7="","",G7+M7)</f>
        <v/>
      </c>
      <c r="O7" s="51"/>
      <c r="P7" s="52"/>
      <c r="Q7" s="24" t="str">
        <f>IF(N7="","",N7*O7*P7)</f>
        <v/>
      </c>
    </row>
    <row r="8" spans="2:17" ht="34.950000000000003" customHeight="1">
      <c r="B8" s="43"/>
      <c r="C8" s="44"/>
      <c r="D8" s="45"/>
      <c r="E8" s="46"/>
      <c r="F8" s="18">
        <f t="shared" ref="F8:F14" si="5">D8-E8</f>
        <v>0</v>
      </c>
      <c r="G8" s="19">
        <f t="shared" ref="G8:G14" si="6">IF(F8&lt;=$P$4,F8,$P$4)</f>
        <v>0</v>
      </c>
      <c r="H8" s="20" t="str">
        <f t="shared" si="0"/>
        <v>800</v>
      </c>
      <c r="I8" s="21" t="str">
        <f t="shared" ref="I8:I14" si="7">IF(C8="1泊夕朝食付き",H8,"0")</f>
        <v>0</v>
      </c>
      <c r="J8" s="20" t="str">
        <f t="shared" si="1"/>
        <v>1600</v>
      </c>
      <c r="K8" s="21" t="str">
        <f t="shared" si="2"/>
        <v>0</v>
      </c>
      <c r="L8" s="22" t="str">
        <f t="shared" si="3"/>
        <v>0</v>
      </c>
      <c r="M8" s="23" t="str">
        <f t="shared" ref="M8:M14" si="8">IF(D8="","",I8+K8+L8)</f>
        <v/>
      </c>
      <c r="N8" s="59" t="str">
        <f t="shared" si="4"/>
        <v/>
      </c>
      <c r="O8" s="53"/>
      <c r="P8" s="54"/>
      <c r="Q8" s="25" t="str">
        <f t="shared" ref="Q8:Q14" si="9">IF(N8="","",N8*O8*P8)</f>
        <v/>
      </c>
    </row>
    <row r="9" spans="2:17" ht="34.950000000000003" customHeight="1">
      <c r="B9" s="43"/>
      <c r="C9" s="44"/>
      <c r="D9" s="45"/>
      <c r="E9" s="46"/>
      <c r="F9" s="18">
        <f t="shared" si="5"/>
        <v>0</v>
      </c>
      <c r="G9" s="19">
        <f t="shared" si="6"/>
        <v>0</v>
      </c>
      <c r="H9" s="20" t="str">
        <f t="shared" si="0"/>
        <v>800</v>
      </c>
      <c r="I9" s="21" t="str">
        <f t="shared" si="7"/>
        <v>0</v>
      </c>
      <c r="J9" s="20" t="str">
        <f t="shared" si="1"/>
        <v>1600</v>
      </c>
      <c r="K9" s="21" t="str">
        <f t="shared" si="2"/>
        <v>0</v>
      </c>
      <c r="L9" s="22" t="str">
        <f t="shared" si="3"/>
        <v>0</v>
      </c>
      <c r="M9" s="23" t="str">
        <f t="shared" si="8"/>
        <v/>
      </c>
      <c r="N9" s="59" t="str">
        <f t="shared" si="4"/>
        <v/>
      </c>
      <c r="O9" s="53"/>
      <c r="P9" s="54"/>
      <c r="Q9" s="25" t="str">
        <f t="shared" si="9"/>
        <v/>
      </c>
    </row>
    <row r="10" spans="2:17" ht="34.950000000000003" customHeight="1">
      <c r="B10" s="43"/>
      <c r="C10" s="44"/>
      <c r="D10" s="45"/>
      <c r="E10" s="46"/>
      <c r="F10" s="18">
        <f t="shared" si="5"/>
        <v>0</v>
      </c>
      <c r="G10" s="19">
        <f t="shared" si="6"/>
        <v>0</v>
      </c>
      <c r="H10" s="20" t="str">
        <f t="shared" si="0"/>
        <v>800</v>
      </c>
      <c r="I10" s="21" t="str">
        <f t="shared" si="7"/>
        <v>0</v>
      </c>
      <c r="J10" s="20" t="str">
        <f t="shared" si="1"/>
        <v>1600</v>
      </c>
      <c r="K10" s="21" t="str">
        <f t="shared" si="2"/>
        <v>0</v>
      </c>
      <c r="L10" s="22" t="str">
        <f t="shared" si="3"/>
        <v>0</v>
      </c>
      <c r="M10" s="23" t="str">
        <f t="shared" si="8"/>
        <v/>
      </c>
      <c r="N10" s="59" t="str">
        <f t="shared" si="4"/>
        <v/>
      </c>
      <c r="O10" s="53"/>
      <c r="P10" s="54"/>
      <c r="Q10" s="25" t="str">
        <f t="shared" si="9"/>
        <v/>
      </c>
    </row>
    <row r="11" spans="2:17" ht="34.950000000000003" customHeight="1">
      <c r="B11" s="43"/>
      <c r="C11" s="44"/>
      <c r="D11" s="45"/>
      <c r="E11" s="46"/>
      <c r="F11" s="18">
        <f t="shared" si="5"/>
        <v>0</v>
      </c>
      <c r="G11" s="19">
        <f t="shared" si="6"/>
        <v>0</v>
      </c>
      <c r="H11" s="20" t="str">
        <f t="shared" si="0"/>
        <v>800</v>
      </c>
      <c r="I11" s="21" t="str">
        <f t="shared" si="7"/>
        <v>0</v>
      </c>
      <c r="J11" s="20" t="str">
        <f t="shared" si="1"/>
        <v>1600</v>
      </c>
      <c r="K11" s="21" t="str">
        <f t="shared" si="2"/>
        <v>0</v>
      </c>
      <c r="L11" s="22" t="str">
        <f t="shared" si="3"/>
        <v>0</v>
      </c>
      <c r="M11" s="23" t="str">
        <f t="shared" si="8"/>
        <v/>
      </c>
      <c r="N11" s="59" t="str">
        <f t="shared" si="4"/>
        <v/>
      </c>
      <c r="O11" s="53"/>
      <c r="P11" s="54"/>
      <c r="Q11" s="25" t="str">
        <f t="shared" si="9"/>
        <v/>
      </c>
    </row>
    <row r="12" spans="2:17" ht="34.950000000000003" customHeight="1">
      <c r="B12" s="43"/>
      <c r="C12" s="44"/>
      <c r="D12" s="45"/>
      <c r="E12" s="46"/>
      <c r="F12" s="18">
        <f t="shared" si="5"/>
        <v>0</v>
      </c>
      <c r="G12" s="19">
        <f t="shared" si="6"/>
        <v>0</v>
      </c>
      <c r="H12" s="20" t="str">
        <f t="shared" si="0"/>
        <v>800</v>
      </c>
      <c r="I12" s="21" t="str">
        <f t="shared" si="7"/>
        <v>0</v>
      </c>
      <c r="J12" s="20" t="str">
        <f t="shared" si="1"/>
        <v>1600</v>
      </c>
      <c r="K12" s="21" t="str">
        <f t="shared" si="2"/>
        <v>0</v>
      </c>
      <c r="L12" s="22" t="str">
        <f t="shared" si="3"/>
        <v>0</v>
      </c>
      <c r="M12" s="23" t="str">
        <f t="shared" si="8"/>
        <v/>
      </c>
      <c r="N12" s="59" t="str">
        <f t="shared" si="4"/>
        <v/>
      </c>
      <c r="O12" s="53"/>
      <c r="P12" s="54"/>
      <c r="Q12" s="25" t="str">
        <f t="shared" si="9"/>
        <v/>
      </c>
    </row>
    <row r="13" spans="2:17" ht="34.950000000000003" customHeight="1">
      <c r="B13" s="43"/>
      <c r="C13" s="44"/>
      <c r="D13" s="45"/>
      <c r="E13" s="46"/>
      <c r="F13" s="18">
        <f t="shared" si="5"/>
        <v>0</v>
      </c>
      <c r="G13" s="19">
        <f t="shared" si="6"/>
        <v>0</v>
      </c>
      <c r="H13" s="20" t="str">
        <f t="shared" si="0"/>
        <v>800</v>
      </c>
      <c r="I13" s="21" t="str">
        <f t="shared" si="7"/>
        <v>0</v>
      </c>
      <c r="J13" s="20" t="str">
        <f t="shared" si="1"/>
        <v>1600</v>
      </c>
      <c r="K13" s="21" t="str">
        <f t="shared" si="2"/>
        <v>0</v>
      </c>
      <c r="L13" s="22" t="str">
        <f t="shared" si="3"/>
        <v>0</v>
      </c>
      <c r="M13" s="23" t="str">
        <f t="shared" si="8"/>
        <v/>
      </c>
      <c r="N13" s="59" t="str">
        <f t="shared" si="4"/>
        <v/>
      </c>
      <c r="O13" s="53"/>
      <c r="P13" s="54"/>
      <c r="Q13" s="25" t="str">
        <f t="shared" si="9"/>
        <v/>
      </c>
    </row>
    <row r="14" spans="2:17" ht="34.950000000000003" customHeight="1" thickBot="1">
      <c r="B14" s="47"/>
      <c r="C14" s="48"/>
      <c r="D14" s="49"/>
      <c r="E14" s="50"/>
      <c r="F14" s="26">
        <f t="shared" si="5"/>
        <v>0</v>
      </c>
      <c r="G14" s="27">
        <f t="shared" si="6"/>
        <v>0</v>
      </c>
      <c r="H14" s="28" t="str">
        <f t="shared" si="0"/>
        <v>800</v>
      </c>
      <c r="I14" s="29" t="str">
        <f t="shared" si="7"/>
        <v>0</v>
      </c>
      <c r="J14" s="28" t="str">
        <f t="shared" si="1"/>
        <v>1600</v>
      </c>
      <c r="K14" s="29" t="str">
        <f t="shared" si="2"/>
        <v>0</v>
      </c>
      <c r="L14" s="30" t="str">
        <f t="shared" si="3"/>
        <v>0</v>
      </c>
      <c r="M14" s="38" t="str">
        <f t="shared" si="8"/>
        <v/>
      </c>
      <c r="N14" s="60" t="str">
        <f t="shared" si="4"/>
        <v/>
      </c>
      <c r="O14" s="55"/>
      <c r="P14" s="56"/>
      <c r="Q14" s="31" t="str">
        <f t="shared" si="9"/>
        <v/>
      </c>
    </row>
    <row r="15" spans="2:17">
      <c r="F15" s="32" t="s">
        <v>15</v>
      </c>
      <c r="G15" s="32" t="s">
        <v>15</v>
      </c>
      <c r="H15" s="33"/>
      <c r="I15" s="33"/>
      <c r="J15" s="33"/>
      <c r="K15" s="33"/>
      <c r="L15" s="33"/>
      <c r="M15" s="33" t="s">
        <v>15</v>
      </c>
      <c r="N15" s="33" t="s">
        <v>15</v>
      </c>
      <c r="Q15" s="33" t="s">
        <v>15</v>
      </c>
    </row>
    <row r="16" spans="2:17">
      <c r="M16" s="33"/>
      <c r="N16" s="33"/>
      <c r="Q16" s="33"/>
    </row>
    <row r="17" spans="2:17" ht="18.45" customHeight="1">
      <c r="M17" s="33"/>
      <c r="N17" s="33"/>
      <c r="Q17" s="33"/>
    </row>
    <row r="18" spans="2:17" ht="26.55" customHeight="1">
      <c r="C18" s="61" t="s">
        <v>78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33"/>
    </row>
    <row r="19" spans="2:17">
      <c r="M19" s="33"/>
      <c r="N19" s="33"/>
      <c r="Q19" s="33"/>
    </row>
    <row r="20" spans="2:17">
      <c r="M20" s="33"/>
      <c r="N20" s="33"/>
      <c r="Q20" s="33"/>
    </row>
    <row r="21" spans="2:17">
      <c r="M21" s="33"/>
      <c r="N21" s="33"/>
      <c r="Q21" s="33"/>
    </row>
    <row r="22" spans="2:17">
      <c r="M22" s="33"/>
      <c r="N22" s="33"/>
      <c r="Q22" s="33"/>
    </row>
    <row r="23" spans="2:17">
      <c r="M23" s="33"/>
      <c r="N23" s="33"/>
      <c r="Q23" s="33"/>
    </row>
    <row r="31" spans="2:17">
      <c r="B31" s="34" t="s">
        <v>6</v>
      </c>
      <c r="C31" s="34" t="s">
        <v>0</v>
      </c>
      <c r="D31" s="34" t="s">
        <v>25</v>
      </c>
      <c r="E31" s="34" t="s">
        <v>28</v>
      </c>
    </row>
    <row r="32" spans="2:17">
      <c r="B32" s="34" t="s">
        <v>7</v>
      </c>
      <c r="C32" s="35" t="s">
        <v>1</v>
      </c>
      <c r="D32" s="34" t="s">
        <v>26</v>
      </c>
      <c r="E32" s="36">
        <v>15000</v>
      </c>
    </row>
    <row r="33" spans="2:5">
      <c r="B33" s="34" t="s">
        <v>8</v>
      </c>
      <c r="C33" s="35" t="s">
        <v>2</v>
      </c>
      <c r="D33" s="34" t="s">
        <v>27</v>
      </c>
      <c r="E33" s="36">
        <v>12000</v>
      </c>
    </row>
    <row r="34" spans="2:5">
      <c r="B34" s="34" t="s">
        <v>9</v>
      </c>
      <c r="C34" s="35" t="s">
        <v>3</v>
      </c>
      <c r="D34" s="34" t="s">
        <v>29</v>
      </c>
      <c r="E34" s="36">
        <v>10000</v>
      </c>
    </row>
    <row r="35" spans="2:5">
      <c r="B35" s="34" t="s">
        <v>10</v>
      </c>
      <c r="D35" s="34" t="s">
        <v>30</v>
      </c>
      <c r="E35" s="36">
        <v>12000</v>
      </c>
    </row>
    <row r="36" spans="2:5">
      <c r="B36" s="34" t="s">
        <v>14</v>
      </c>
      <c r="D36" s="34" t="s">
        <v>31</v>
      </c>
      <c r="E36" s="36">
        <v>11000</v>
      </c>
    </row>
    <row r="37" spans="2:5">
      <c r="B37" s="34" t="s">
        <v>13</v>
      </c>
      <c r="D37" s="34" t="s">
        <v>32</v>
      </c>
      <c r="E37" s="36">
        <v>10000</v>
      </c>
    </row>
    <row r="38" spans="2:5">
      <c r="B38" s="34" t="s">
        <v>12</v>
      </c>
      <c r="D38" s="34" t="s">
        <v>33</v>
      </c>
      <c r="E38" s="36">
        <v>9000</v>
      </c>
    </row>
    <row r="39" spans="2:5">
      <c r="B39" s="34" t="s">
        <v>11</v>
      </c>
      <c r="D39" s="34" t="s">
        <v>34</v>
      </c>
      <c r="E39" s="36">
        <v>11000</v>
      </c>
    </row>
    <row r="40" spans="2:5">
      <c r="D40" s="34" t="s">
        <v>35</v>
      </c>
      <c r="E40" s="36">
        <v>11000</v>
      </c>
    </row>
    <row r="41" spans="2:5">
      <c r="D41" s="34" t="s">
        <v>36</v>
      </c>
      <c r="E41" s="36">
        <v>12000</v>
      </c>
    </row>
    <row r="42" spans="2:5">
      <c r="D42" s="34" t="s">
        <v>37</v>
      </c>
      <c r="E42" s="36">
        <v>16000</v>
      </c>
    </row>
    <row r="43" spans="2:5">
      <c r="D43" s="34" t="s">
        <v>38</v>
      </c>
      <c r="E43" s="36">
        <v>17000</v>
      </c>
    </row>
    <row r="44" spans="2:5">
      <c r="D44" s="34" t="s">
        <v>39</v>
      </c>
      <c r="E44" s="36">
        <v>21000</v>
      </c>
    </row>
    <row r="45" spans="2:5">
      <c r="D45" s="34" t="s">
        <v>40</v>
      </c>
      <c r="E45" s="36">
        <v>16000</v>
      </c>
    </row>
    <row r="46" spans="2:5">
      <c r="D46" s="34" t="s">
        <v>41</v>
      </c>
      <c r="E46" s="36">
        <v>16000</v>
      </c>
    </row>
    <row r="47" spans="2:5">
      <c r="D47" s="34" t="s">
        <v>42</v>
      </c>
      <c r="E47" s="36">
        <v>11000</v>
      </c>
    </row>
    <row r="48" spans="2:5">
      <c r="D48" s="34" t="s">
        <v>43</v>
      </c>
      <c r="E48" s="36">
        <v>10000</v>
      </c>
    </row>
    <row r="49" spans="4:5">
      <c r="D49" s="34" t="s">
        <v>44</v>
      </c>
      <c r="E49" s="36">
        <v>10000</v>
      </c>
    </row>
    <row r="50" spans="4:5">
      <c r="D50" s="34" t="s">
        <v>45</v>
      </c>
      <c r="E50" s="36">
        <v>13000</v>
      </c>
    </row>
    <row r="51" spans="4:5">
      <c r="D51" s="34" t="s">
        <v>46</v>
      </c>
      <c r="E51" s="36">
        <v>13000</v>
      </c>
    </row>
    <row r="52" spans="4:5">
      <c r="D52" s="34" t="s">
        <v>47</v>
      </c>
      <c r="E52" s="36">
        <v>13000</v>
      </c>
    </row>
    <row r="53" spans="4:5">
      <c r="D53" s="34" t="s">
        <v>48</v>
      </c>
      <c r="E53" s="36">
        <v>12000</v>
      </c>
    </row>
    <row r="54" spans="4:5">
      <c r="D54" s="34" t="s">
        <v>49</v>
      </c>
      <c r="E54" s="36">
        <v>12000</v>
      </c>
    </row>
    <row r="55" spans="4:5">
      <c r="D55" s="34" t="s">
        <v>50</v>
      </c>
      <c r="E55" s="36">
        <v>12000</v>
      </c>
    </row>
    <row r="56" spans="4:5">
      <c r="D56" s="34" t="s">
        <v>52</v>
      </c>
      <c r="E56" s="36">
        <v>11000</v>
      </c>
    </row>
    <row r="57" spans="4:5">
      <c r="D57" s="34" t="s">
        <v>53</v>
      </c>
      <c r="E57" s="36">
        <v>20000</v>
      </c>
    </row>
    <row r="58" spans="4:5">
      <c r="D58" s="34" t="s">
        <v>54</v>
      </c>
      <c r="E58" s="36">
        <v>16000</v>
      </c>
    </row>
    <row r="59" spans="4:5">
      <c r="D59" s="34" t="s">
        <v>55</v>
      </c>
      <c r="E59" s="36">
        <v>17000</v>
      </c>
    </row>
    <row r="60" spans="4:5">
      <c r="D60" s="34" t="s">
        <v>56</v>
      </c>
      <c r="E60" s="36">
        <v>12000</v>
      </c>
    </row>
    <row r="61" spans="4:5">
      <c r="D61" s="34" t="s">
        <v>57</v>
      </c>
      <c r="E61" s="36">
        <v>11000</v>
      </c>
    </row>
    <row r="62" spans="4:5">
      <c r="D62" s="34" t="s">
        <v>58</v>
      </c>
      <c r="E62" s="36">
        <v>9000</v>
      </c>
    </row>
    <row r="63" spans="4:5">
      <c r="D63" s="34" t="s">
        <v>59</v>
      </c>
      <c r="E63" s="36">
        <v>12000</v>
      </c>
    </row>
    <row r="64" spans="4:5">
      <c r="D64" s="34" t="s">
        <v>60</v>
      </c>
      <c r="E64" s="36">
        <v>14000</v>
      </c>
    </row>
    <row r="65" spans="4:5">
      <c r="D65" s="34" t="s">
        <v>61</v>
      </c>
      <c r="E65" s="36">
        <v>14000</v>
      </c>
    </row>
    <row r="66" spans="4:5">
      <c r="D66" s="34" t="s">
        <v>62</v>
      </c>
      <c r="E66" s="36">
        <v>9000</v>
      </c>
    </row>
    <row r="67" spans="4:5">
      <c r="D67" s="34" t="s">
        <v>63</v>
      </c>
      <c r="E67" s="36">
        <v>10000</v>
      </c>
    </row>
    <row r="68" spans="4:5">
      <c r="D68" s="34" t="s">
        <v>64</v>
      </c>
      <c r="E68" s="36">
        <v>15000</v>
      </c>
    </row>
    <row r="69" spans="4:5">
      <c r="D69" s="34" t="s">
        <v>65</v>
      </c>
      <c r="E69" s="36">
        <v>12000</v>
      </c>
    </row>
    <row r="70" spans="4:5">
      <c r="D70" s="34" t="s">
        <v>66</v>
      </c>
      <c r="E70" s="36">
        <v>12000</v>
      </c>
    </row>
    <row r="71" spans="4:5">
      <c r="D71" s="34" t="s">
        <v>67</v>
      </c>
      <c r="E71" s="36">
        <v>17000</v>
      </c>
    </row>
    <row r="72" spans="4:5">
      <c r="D72" s="34" t="s">
        <v>68</v>
      </c>
      <c r="E72" s="36">
        <v>11000</v>
      </c>
    </row>
    <row r="73" spans="4:5">
      <c r="D73" s="34" t="s">
        <v>69</v>
      </c>
      <c r="E73" s="36">
        <v>13000</v>
      </c>
    </row>
    <row r="74" spans="4:5">
      <c r="D74" s="34" t="s">
        <v>70</v>
      </c>
      <c r="E74" s="36">
        <v>14000</v>
      </c>
    </row>
    <row r="75" spans="4:5">
      <c r="D75" s="34" t="s">
        <v>71</v>
      </c>
      <c r="E75" s="36">
        <v>11000</v>
      </c>
    </row>
    <row r="76" spans="4:5">
      <c r="D76" s="34" t="s">
        <v>72</v>
      </c>
      <c r="E76" s="36">
        <v>11000</v>
      </c>
    </row>
    <row r="77" spans="4:5">
      <c r="D77" s="34" t="s">
        <v>73</v>
      </c>
      <c r="E77" s="36">
        <v>11000</v>
      </c>
    </row>
    <row r="78" spans="4:5">
      <c r="D78" s="34" t="s">
        <v>74</v>
      </c>
      <c r="E78" s="36">
        <v>12000</v>
      </c>
    </row>
  </sheetData>
  <sheetProtection sheet="1" objects="1" scenarios="1"/>
  <mergeCells count="7">
    <mergeCell ref="C18:P18"/>
    <mergeCell ref="B2:Q2"/>
    <mergeCell ref="J6:K6"/>
    <mergeCell ref="N4:O4"/>
    <mergeCell ref="N3:O3"/>
    <mergeCell ref="P3:Q3"/>
    <mergeCell ref="H6:I6"/>
  </mergeCells>
  <phoneticPr fontId="1"/>
  <dataValidations count="3">
    <dataValidation type="list" allowBlank="1" showInputMessage="1" showErrorMessage="1" sqref="B7:B14" xr:uid="{AD4F71B7-F278-4C7E-8905-8C505433C770}">
      <formula1>$B$32:$B$39</formula1>
    </dataValidation>
    <dataValidation type="list" allowBlank="1" showInputMessage="1" showErrorMessage="1" sqref="C7:C14" xr:uid="{7209B148-3EC1-479E-8D4A-2278DF8EF698}">
      <formula1>$C$32:$C$34</formula1>
    </dataValidation>
    <dataValidation type="list" allowBlank="1" showInputMessage="1" showErrorMessage="1" sqref="P3:Q3" xr:uid="{3C09771F-43D2-4085-A760-3DA7ABDB4ABB}">
      <formula1>$D$52:$D$55</formula1>
    </dataValidation>
  </dataValidations>
  <printOptions horizontalCentered="1"/>
  <pageMargins left="0.51181102362204722" right="0.51181102362204722" top="0.78740157480314965" bottom="0.74803149606299213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A707-D433-4FB5-A881-91C6E7536146}">
  <dimension ref="B1:Q78"/>
  <sheetViews>
    <sheetView view="pageBreakPreview" zoomScaleNormal="85" zoomScaleSheetLayoutView="100" workbookViewId="0">
      <selection activeCell="S4" sqref="S4"/>
    </sheetView>
  </sheetViews>
  <sheetFormatPr defaultColWidth="8.69921875" defaultRowHeight="13.2"/>
  <cols>
    <col min="1" max="1" width="3.8984375" style="2" customWidth="1"/>
    <col min="2" max="2" width="10.59765625" style="1" customWidth="1"/>
    <col min="3" max="3" width="15.59765625" style="1" customWidth="1"/>
    <col min="4" max="4" width="18.59765625" style="2" customWidth="1"/>
    <col min="5" max="6" width="14.59765625" style="2" customWidth="1"/>
    <col min="7" max="7" width="14.59765625" style="3" customWidth="1"/>
    <col min="8" max="12" width="9.59765625" style="2" hidden="1" customWidth="1"/>
    <col min="13" max="14" width="14.59765625" style="2" customWidth="1"/>
    <col min="15" max="16" width="8.59765625" style="2" customWidth="1"/>
    <col min="17" max="17" width="18.59765625" style="2" customWidth="1"/>
    <col min="18" max="16384" width="8.69921875" style="2"/>
  </cols>
  <sheetData>
    <row r="1" spans="2:17" ht="9.9" customHeight="1"/>
    <row r="2" spans="2:17" ht="40.049999999999997" customHeight="1">
      <c r="B2" s="62" t="s">
        <v>80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21">
      <c r="B3" s="4"/>
      <c r="C3" s="5" t="s">
        <v>75</v>
      </c>
      <c r="D3" s="6"/>
      <c r="E3" s="6"/>
      <c r="F3" s="6"/>
      <c r="G3" s="6"/>
      <c r="H3" s="6"/>
      <c r="I3" s="6"/>
      <c r="J3" s="6"/>
      <c r="K3" s="6"/>
      <c r="L3" s="6"/>
      <c r="M3" s="6"/>
      <c r="N3" s="65" t="s">
        <v>24</v>
      </c>
      <c r="O3" s="65"/>
      <c r="P3" s="66" t="s">
        <v>47</v>
      </c>
      <c r="Q3" s="66"/>
    </row>
    <row r="4" spans="2:17" ht="2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5" t="s">
        <v>23</v>
      </c>
      <c r="O4" s="65"/>
      <c r="P4" s="8">
        <f>IF(P3="岐阜県",13000,12000)</f>
        <v>13000</v>
      </c>
      <c r="Q4" s="9" t="s">
        <v>22</v>
      </c>
    </row>
    <row r="5" spans="2:17" ht="7.5" customHeight="1" thickBot="1"/>
    <row r="6" spans="2:17" ht="55.05" customHeight="1" thickTop="1" thickBot="1">
      <c r="B6" s="10" t="s">
        <v>6</v>
      </c>
      <c r="C6" s="11" t="s">
        <v>0</v>
      </c>
      <c r="D6" s="12" t="s">
        <v>20</v>
      </c>
      <c r="E6" s="57" t="s">
        <v>77</v>
      </c>
      <c r="F6" s="13" t="s">
        <v>79</v>
      </c>
      <c r="G6" s="14" t="s">
        <v>51</v>
      </c>
      <c r="H6" s="63" t="s">
        <v>16</v>
      </c>
      <c r="I6" s="64"/>
      <c r="J6" s="63" t="s">
        <v>17</v>
      </c>
      <c r="K6" s="64"/>
      <c r="L6" s="15" t="s">
        <v>76</v>
      </c>
      <c r="M6" s="15" t="s">
        <v>19</v>
      </c>
      <c r="N6" s="15" t="s">
        <v>21</v>
      </c>
      <c r="O6" s="16" t="s">
        <v>4</v>
      </c>
      <c r="P6" s="12" t="s">
        <v>18</v>
      </c>
      <c r="Q6" s="17" t="s">
        <v>5</v>
      </c>
    </row>
    <row r="7" spans="2:17" ht="34.950000000000003" customHeight="1">
      <c r="B7" s="39" t="s">
        <v>7</v>
      </c>
      <c r="C7" s="40" t="s">
        <v>2</v>
      </c>
      <c r="D7" s="41">
        <v>14000</v>
      </c>
      <c r="E7" s="42">
        <v>500</v>
      </c>
      <c r="F7" s="18">
        <f>D7-E7</f>
        <v>13500</v>
      </c>
      <c r="G7" s="19">
        <f>IF(F7&lt;=$P$4,F7,$P$4)</f>
        <v>13000</v>
      </c>
      <c r="H7" s="20" t="str">
        <f t="shared" ref="H7:H14" si="0">IF(E7&gt;0,"2400","800")</f>
        <v>2400</v>
      </c>
      <c r="I7" s="21" t="str">
        <f>IF(C7="1泊夕朝食付き",H7,"0")</f>
        <v>0</v>
      </c>
      <c r="J7" s="20" t="str">
        <f t="shared" ref="J7:J14" si="1">IF(E7&gt;0,"2400","1600")</f>
        <v>2400</v>
      </c>
      <c r="K7" s="21" t="str">
        <f t="shared" ref="K7:K14" si="2">IF(C7="1泊朝食付き",J7,"0")</f>
        <v>2400</v>
      </c>
      <c r="L7" s="22" t="str">
        <f t="shared" ref="L7:L14" si="3">IF(C7="素泊まり","2400","0")</f>
        <v>0</v>
      </c>
      <c r="M7" s="37">
        <f>IF(D7="","",I7+K7+L7)</f>
        <v>2400</v>
      </c>
      <c r="N7" s="58">
        <f t="shared" ref="N7:N14" si="4">IF(D7="","",G7+M7)</f>
        <v>15400</v>
      </c>
      <c r="O7" s="51">
        <v>2</v>
      </c>
      <c r="P7" s="52">
        <v>5</v>
      </c>
      <c r="Q7" s="24">
        <f>IF(N7="","",N7*O7*P7)</f>
        <v>154000</v>
      </c>
    </row>
    <row r="8" spans="2:17" ht="34.950000000000003" customHeight="1">
      <c r="B8" s="43" t="s">
        <v>8</v>
      </c>
      <c r="C8" s="44" t="s">
        <v>1</v>
      </c>
      <c r="D8" s="45">
        <v>13000</v>
      </c>
      <c r="E8" s="46">
        <v>0</v>
      </c>
      <c r="F8" s="18">
        <f t="shared" ref="F8:F14" si="5">D8-E8</f>
        <v>13000</v>
      </c>
      <c r="G8" s="19">
        <f t="shared" ref="G8:G14" si="6">IF(F8&lt;=$P$4,F8,$P$4)</f>
        <v>13000</v>
      </c>
      <c r="H8" s="20" t="str">
        <f t="shared" si="0"/>
        <v>800</v>
      </c>
      <c r="I8" s="21" t="str">
        <f t="shared" ref="I8:I14" si="7">IF(C8="1泊夕朝食付き",H8,"0")</f>
        <v>0</v>
      </c>
      <c r="J8" s="20" t="str">
        <f t="shared" si="1"/>
        <v>1600</v>
      </c>
      <c r="K8" s="21" t="str">
        <f t="shared" si="2"/>
        <v>0</v>
      </c>
      <c r="L8" s="22" t="str">
        <f t="shared" si="3"/>
        <v>2400</v>
      </c>
      <c r="M8" s="23">
        <f t="shared" ref="M8:M14" si="8">IF(D8="","",I8+K8+L8)</f>
        <v>2400</v>
      </c>
      <c r="N8" s="59">
        <f t="shared" si="4"/>
        <v>15400</v>
      </c>
      <c r="O8" s="53">
        <v>1</v>
      </c>
      <c r="P8" s="54">
        <v>5</v>
      </c>
      <c r="Q8" s="25">
        <f t="shared" ref="Q8:Q14" si="9">IF(N8="","",N8*O8*P8)</f>
        <v>77000</v>
      </c>
    </row>
    <row r="9" spans="2:17" ht="34.950000000000003" customHeight="1">
      <c r="B9" s="43" t="s">
        <v>9</v>
      </c>
      <c r="C9" s="44" t="s">
        <v>3</v>
      </c>
      <c r="D9" s="45">
        <v>15000</v>
      </c>
      <c r="E9" s="46">
        <v>5000</v>
      </c>
      <c r="F9" s="18">
        <f t="shared" si="5"/>
        <v>10000</v>
      </c>
      <c r="G9" s="19">
        <f t="shared" si="6"/>
        <v>10000</v>
      </c>
      <c r="H9" s="20" t="str">
        <f t="shared" si="0"/>
        <v>2400</v>
      </c>
      <c r="I9" s="21" t="str">
        <f t="shared" si="7"/>
        <v>2400</v>
      </c>
      <c r="J9" s="20" t="str">
        <f t="shared" si="1"/>
        <v>2400</v>
      </c>
      <c r="K9" s="21" t="str">
        <f t="shared" si="2"/>
        <v>0</v>
      </c>
      <c r="L9" s="22" t="str">
        <f t="shared" si="3"/>
        <v>0</v>
      </c>
      <c r="M9" s="23">
        <f t="shared" si="8"/>
        <v>2400</v>
      </c>
      <c r="N9" s="59">
        <f t="shared" si="4"/>
        <v>12400</v>
      </c>
      <c r="O9" s="53">
        <v>1</v>
      </c>
      <c r="P9" s="54">
        <v>5</v>
      </c>
      <c r="Q9" s="25">
        <f t="shared" si="9"/>
        <v>62000</v>
      </c>
    </row>
    <row r="10" spans="2:17" ht="34.950000000000003" customHeight="1">
      <c r="B10" s="43" t="s">
        <v>10</v>
      </c>
      <c r="C10" s="44" t="s">
        <v>2</v>
      </c>
      <c r="D10" s="45">
        <v>10000</v>
      </c>
      <c r="E10" s="46">
        <v>0</v>
      </c>
      <c r="F10" s="18">
        <f t="shared" si="5"/>
        <v>10000</v>
      </c>
      <c r="G10" s="19">
        <f t="shared" si="6"/>
        <v>10000</v>
      </c>
      <c r="H10" s="20" t="str">
        <f t="shared" si="0"/>
        <v>800</v>
      </c>
      <c r="I10" s="21" t="str">
        <f t="shared" si="7"/>
        <v>0</v>
      </c>
      <c r="J10" s="20" t="str">
        <f t="shared" si="1"/>
        <v>1600</v>
      </c>
      <c r="K10" s="21" t="str">
        <f t="shared" si="2"/>
        <v>1600</v>
      </c>
      <c r="L10" s="22" t="str">
        <f t="shared" si="3"/>
        <v>0</v>
      </c>
      <c r="M10" s="23">
        <f t="shared" si="8"/>
        <v>1600</v>
      </c>
      <c r="N10" s="59">
        <f t="shared" si="4"/>
        <v>11600</v>
      </c>
      <c r="O10" s="53">
        <v>2</v>
      </c>
      <c r="P10" s="54">
        <v>5</v>
      </c>
      <c r="Q10" s="25">
        <f t="shared" si="9"/>
        <v>116000</v>
      </c>
    </row>
    <row r="11" spans="2:17" ht="34.950000000000003" customHeight="1">
      <c r="B11" s="43"/>
      <c r="C11" s="44"/>
      <c r="D11" s="45"/>
      <c r="E11" s="46"/>
      <c r="F11" s="18">
        <f t="shared" si="5"/>
        <v>0</v>
      </c>
      <c r="G11" s="19">
        <f t="shared" si="6"/>
        <v>0</v>
      </c>
      <c r="H11" s="20" t="str">
        <f t="shared" si="0"/>
        <v>800</v>
      </c>
      <c r="I11" s="21" t="str">
        <f t="shared" si="7"/>
        <v>0</v>
      </c>
      <c r="J11" s="20" t="str">
        <f t="shared" si="1"/>
        <v>1600</v>
      </c>
      <c r="K11" s="21" t="str">
        <f t="shared" si="2"/>
        <v>0</v>
      </c>
      <c r="L11" s="22" t="str">
        <f t="shared" si="3"/>
        <v>0</v>
      </c>
      <c r="M11" s="23" t="str">
        <f t="shared" si="8"/>
        <v/>
      </c>
      <c r="N11" s="59" t="str">
        <f t="shared" si="4"/>
        <v/>
      </c>
      <c r="O11" s="53"/>
      <c r="P11" s="54"/>
      <c r="Q11" s="25" t="str">
        <f t="shared" si="9"/>
        <v/>
      </c>
    </row>
    <row r="12" spans="2:17" ht="34.950000000000003" customHeight="1">
      <c r="B12" s="43"/>
      <c r="C12" s="44"/>
      <c r="D12" s="45"/>
      <c r="E12" s="46"/>
      <c r="F12" s="18">
        <f t="shared" si="5"/>
        <v>0</v>
      </c>
      <c r="G12" s="19">
        <f t="shared" si="6"/>
        <v>0</v>
      </c>
      <c r="H12" s="20" t="str">
        <f t="shared" si="0"/>
        <v>800</v>
      </c>
      <c r="I12" s="21" t="str">
        <f t="shared" si="7"/>
        <v>0</v>
      </c>
      <c r="J12" s="20" t="str">
        <f t="shared" si="1"/>
        <v>1600</v>
      </c>
      <c r="K12" s="21" t="str">
        <f t="shared" si="2"/>
        <v>0</v>
      </c>
      <c r="L12" s="22" t="str">
        <f t="shared" si="3"/>
        <v>0</v>
      </c>
      <c r="M12" s="23" t="str">
        <f t="shared" si="8"/>
        <v/>
      </c>
      <c r="N12" s="59" t="str">
        <f t="shared" si="4"/>
        <v/>
      </c>
      <c r="O12" s="53"/>
      <c r="P12" s="54"/>
      <c r="Q12" s="25" t="str">
        <f t="shared" si="9"/>
        <v/>
      </c>
    </row>
    <row r="13" spans="2:17" ht="34.950000000000003" customHeight="1">
      <c r="B13" s="43"/>
      <c r="C13" s="44"/>
      <c r="D13" s="45"/>
      <c r="E13" s="46"/>
      <c r="F13" s="18">
        <f t="shared" si="5"/>
        <v>0</v>
      </c>
      <c r="G13" s="19">
        <f t="shared" si="6"/>
        <v>0</v>
      </c>
      <c r="H13" s="20" t="str">
        <f t="shared" si="0"/>
        <v>800</v>
      </c>
      <c r="I13" s="21" t="str">
        <f t="shared" si="7"/>
        <v>0</v>
      </c>
      <c r="J13" s="20" t="str">
        <f t="shared" si="1"/>
        <v>1600</v>
      </c>
      <c r="K13" s="21" t="str">
        <f t="shared" si="2"/>
        <v>0</v>
      </c>
      <c r="L13" s="22" t="str">
        <f t="shared" si="3"/>
        <v>0</v>
      </c>
      <c r="M13" s="23" t="str">
        <f t="shared" si="8"/>
        <v/>
      </c>
      <c r="N13" s="59" t="str">
        <f t="shared" si="4"/>
        <v/>
      </c>
      <c r="O13" s="53"/>
      <c r="P13" s="54"/>
      <c r="Q13" s="25" t="str">
        <f t="shared" si="9"/>
        <v/>
      </c>
    </row>
    <row r="14" spans="2:17" ht="34.950000000000003" customHeight="1" thickBot="1">
      <c r="B14" s="47"/>
      <c r="C14" s="48"/>
      <c r="D14" s="49"/>
      <c r="E14" s="50"/>
      <c r="F14" s="26">
        <f t="shared" si="5"/>
        <v>0</v>
      </c>
      <c r="G14" s="27">
        <f t="shared" si="6"/>
        <v>0</v>
      </c>
      <c r="H14" s="28" t="str">
        <f t="shared" si="0"/>
        <v>800</v>
      </c>
      <c r="I14" s="29" t="str">
        <f t="shared" si="7"/>
        <v>0</v>
      </c>
      <c r="J14" s="28" t="str">
        <f t="shared" si="1"/>
        <v>1600</v>
      </c>
      <c r="K14" s="29" t="str">
        <f t="shared" si="2"/>
        <v>0</v>
      </c>
      <c r="L14" s="30" t="str">
        <f t="shared" si="3"/>
        <v>0</v>
      </c>
      <c r="M14" s="38" t="str">
        <f t="shared" si="8"/>
        <v/>
      </c>
      <c r="N14" s="60" t="str">
        <f t="shared" si="4"/>
        <v/>
      </c>
      <c r="O14" s="55"/>
      <c r="P14" s="56"/>
      <c r="Q14" s="31" t="str">
        <f t="shared" si="9"/>
        <v/>
      </c>
    </row>
    <row r="15" spans="2:17">
      <c r="F15" s="32" t="s">
        <v>15</v>
      </c>
      <c r="G15" s="32" t="s">
        <v>15</v>
      </c>
      <c r="H15" s="33"/>
      <c r="I15" s="33"/>
      <c r="J15" s="33"/>
      <c r="K15" s="33"/>
      <c r="L15" s="33"/>
      <c r="M15" s="33" t="s">
        <v>15</v>
      </c>
      <c r="N15" s="33" t="s">
        <v>15</v>
      </c>
      <c r="Q15" s="33" t="s">
        <v>15</v>
      </c>
    </row>
    <row r="16" spans="2:17">
      <c r="M16" s="33"/>
      <c r="N16" s="33"/>
      <c r="Q16" s="33"/>
    </row>
    <row r="17" spans="2:17" ht="18.45" customHeight="1">
      <c r="M17" s="33"/>
      <c r="N17" s="33"/>
      <c r="Q17" s="33"/>
    </row>
    <row r="18" spans="2:17" ht="26.55" customHeight="1">
      <c r="C18" s="61" t="s">
        <v>78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33"/>
    </row>
    <row r="19" spans="2:17">
      <c r="M19" s="33"/>
      <c r="N19" s="33"/>
      <c r="Q19" s="33"/>
    </row>
    <row r="20" spans="2:17">
      <c r="M20" s="33"/>
      <c r="N20" s="33"/>
      <c r="Q20" s="33"/>
    </row>
    <row r="21" spans="2:17">
      <c r="M21" s="33"/>
      <c r="N21" s="33"/>
      <c r="Q21" s="33"/>
    </row>
    <row r="22" spans="2:17">
      <c r="M22" s="33"/>
      <c r="N22" s="33"/>
      <c r="Q22" s="33"/>
    </row>
    <row r="23" spans="2:17">
      <c r="M23" s="33"/>
      <c r="N23" s="33"/>
      <c r="Q23" s="33"/>
    </row>
    <row r="31" spans="2:17">
      <c r="B31" s="34" t="s">
        <v>6</v>
      </c>
      <c r="C31" s="34" t="s">
        <v>0</v>
      </c>
      <c r="D31" s="34" t="s">
        <v>25</v>
      </c>
      <c r="E31" s="34" t="s">
        <v>28</v>
      </c>
    </row>
    <row r="32" spans="2:17">
      <c r="B32" s="34" t="s">
        <v>7</v>
      </c>
      <c r="C32" s="35" t="s">
        <v>1</v>
      </c>
      <c r="D32" s="34" t="s">
        <v>26</v>
      </c>
      <c r="E32" s="36">
        <v>15000</v>
      </c>
    </row>
    <row r="33" spans="2:5">
      <c r="B33" s="34" t="s">
        <v>8</v>
      </c>
      <c r="C33" s="35" t="s">
        <v>2</v>
      </c>
      <c r="D33" s="34" t="s">
        <v>27</v>
      </c>
      <c r="E33" s="36">
        <v>12000</v>
      </c>
    </row>
    <row r="34" spans="2:5">
      <c r="B34" s="34" t="s">
        <v>9</v>
      </c>
      <c r="C34" s="35" t="s">
        <v>3</v>
      </c>
      <c r="D34" s="34" t="s">
        <v>29</v>
      </c>
      <c r="E34" s="36">
        <v>10000</v>
      </c>
    </row>
    <row r="35" spans="2:5">
      <c r="B35" s="34" t="s">
        <v>10</v>
      </c>
      <c r="D35" s="34" t="s">
        <v>30</v>
      </c>
      <c r="E35" s="36">
        <v>12000</v>
      </c>
    </row>
    <row r="36" spans="2:5">
      <c r="B36" s="34" t="s">
        <v>14</v>
      </c>
      <c r="D36" s="34" t="s">
        <v>31</v>
      </c>
      <c r="E36" s="36">
        <v>11000</v>
      </c>
    </row>
    <row r="37" spans="2:5">
      <c r="B37" s="34" t="s">
        <v>13</v>
      </c>
      <c r="D37" s="34" t="s">
        <v>32</v>
      </c>
      <c r="E37" s="36">
        <v>10000</v>
      </c>
    </row>
    <row r="38" spans="2:5">
      <c r="B38" s="34" t="s">
        <v>12</v>
      </c>
      <c r="D38" s="34" t="s">
        <v>33</v>
      </c>
      <c r="E38" s="36">
        <v>9000</v>
      </c>
    </row>
    <row r="39" spans="2:5">
      <c r="B39" s="34" t="s">
        <v>11</v>
      </c>
      <c r="D39" s="34" t="s">
        <v>34</v>
      </c>
      <c r="E39" s="36">
        <v>11000</v>
      </c>
    </row>
    <row r="40" spans="2:5">
      <c r="D40" s="34" t="s">
        <v>35</v>
      </c>
      <c r="E40" s="36">
        <v>11000</v>
      </c>
    </row>
    <row r="41" spans="2:5">
      <c r="D41" s="34" t="s">
        <v>36</v>
      </c>
      <c r="E41" s="36">
        <v>12000</v>
      </c>
    </row>
    <row r="42" spans="2:5">
      <c r="D42" s="34" t="s">
        <v>37</v>
      </c>
      <c r="E42" s="36">
        <v>16000</v>
      </c>
    </row>
    <row r="43" spans="2:5">
      <c r="D43" s="34" t="s">
        <v>38</v>
      </c>
      <c r="E43" s="36">
        <v>17000</v>
      </c>
    </row>
    <row r="44" spans="2:5">
      <c r="D44" s="34" t="s">
        <v>39</v>
      </c>
      <c r="E44" s="36">
        <v>21000</v>
      </c>
    </row>
    <row r="45" spans="2:5">
      <c r="D45" s="34" t="s">
        <v>40</v>
      </c>
      <c r="E45" s="36">
        <v>16000</v>
      </c>
    </row>
    <row r="46" spans="2:5">
      <c r="D46" s="34" t="s">
        <v>41</v>
      </c>
      <c r="E46" s="36">
        <v>16000</v>
      </c>
    </row>
    <row r="47" spans="2:5">
      <c r="D47" s="34" t="s">
        <v>42</v>
      </c>
      <c r="E47" s="36">
        <v>11000</v>
      </c>
    </row>
    <row r="48" spans="2:5">
      <c r="D48" s="34" t="s">
        <v>43</v>
      </c>
      <c r="E48" s="36">
        <v>10000</v>
      </c>
    </row>
    <row r="49" spans="4:5">
      <c r="D49" s="34" t="s">
        <v>44</v>
      </c>
      <c r="E49" s="36">
        <v>10000</v>
      </c>
    </row>
    <row r="50" spans="4:5">
      <c r="D50" s="34" t="s">
        <v>45</v>
      </c>
      <c r="E50" s="36">
        <v>13000</v>
      </c>
    </row>
    <row r="51" spans="4:5">
      <c r="D51" s="34" t="s">
        <v>46</v>
      </c>
      <c r="E51" s="36">
        <v>13000</v>
      </c>
    </row>
    <row r="52" spans="4:5">
      <c r="D52" s="34" t="s">
        <v>47</v>
      </c>
      <c r="E52" s="36">
        <v>13000</v>
      </c>
    </row>
    <row r="53" spans="4:5">
      <c r="D53" s="34" t="s">
        <v>48</v>
      </c>
      <c r="E53" s="36">
        <v>12000</v>
      </c>
    </row>
    <row r="54" spans="4:5">
      <c r="D54" s="34" t="s">
        <v>49</v>
      </c>
      <c r="E54" s="36">
        <v>12000</v>
      </c>
    </row>
    <row r="55" spans="4:5">
      <c r="D55" s="34" t="s">
        <v>50</v>
      </c>
      <c r="E55" s="36">
        <v>12000</v>
      </c>
    </row>
    <row r="56" spans="4:5">
      <c r="D56" s="34" t="s">
        <v>52</v>
      </c>
      <c r="E56" s="36">
        <v>11000</v>
      </c>
    </row>
    <row r="57" spans="4:5">
      <c r="D57" s="34" t="s">
        <v>53</v>
      </c>
      <c r="E57" s="36">
        <v>20000</v>
      </c>
    </row>
    <row r="58" spans="4:5">
      <c r="D58" s="34" t="s">
        <v>54</v>
      </c>
      <c r="E58" s="36">
        <v>16000</v>
      </c>
    </row>
    <row r="59" spans="4:5">
      <c r="D59" s="34" t="s">
        <v>55</v>
      </c>
      <c r="E59" s="36">
        <v>17000</v>
      </c>
    </row>
    <row r="60" spans="4:5">
      <c r="D60" s="34" t="s">
        <v>56</v>
      </c>
      <c r="E60" s="36">
        <v>12000</v>
      </c>
    </row>
    <row r="61" spans="4:5">
      <c r="D61" s="34" t="s">
        <v>57</v>
      </c>
      <c r="E61" s="36">
        <v>11000</v>
      </c>
    </row>
    <row r="62" spans="4:5">
      <c r="D62" s="34" t="s">
        <v>58</v>
      </c>
      <c r="E62" s="36">
        <v>9000</v>
      </c>
    </row>
    <row r="63" spans="4:5">
      <c r="D63" s="34" t="s">
        <v>59</v>
      </c>
      <c r="E63" s="36">
        <v>12000</v>
      </c>
    </row>
    <row r="64" spans="4:5">
      <c r="D64" s="34" t="s">
        <v>60</v>
      </c>
      <c r="E64" s="36">
        <v>14000</v>
      </c>
    </row>
    <row r="65" spans="4:5">
      <c r="D65" s="34" t="s">
        <v>61</v>
      </c>
      <c r="E65" s="36">
        <v>14000</v>
      </c>
    </row>
    <row r="66" spans="4:5">
      <c r="D66" s="34" t="s">
        <v>62</v>
      </c>
      <c r="E66" s="36">
        <v>9000</v>
      </c>
    </row>
    <row r="67" spans="4:5">
      <c r="D67" s="34" t="s">
        <v>63</v>
      </c>
      <c r="E67" s="36">
        <v>10000</v>
      </c>
    </row>
    <row r="68" spans="4:5">
      <c r="D68" s="34" t="s">
        <v>64</v>
      </c>
      <c r="E68" s="36">
        <v>15000</v>
      </c>
    </row>
    <row r="69" spans="4:5">
      <c r="D69" s="34" t="s">
        <v>65</v>
      </c>
      <c r="E69" s="36">
        <v>12000</v>
      </c>
    </row>
    <row r="70" spans="4:5">
      <c r="D70" s="34" t="s">
        <v>66</v>
      </c>
      <c r="E70" s="36">
        <v>12000</v>
      </c>
    </row>
    <row r="71" spans="4:5">
      <c r="D71" s="34" t="s">
        <v>67</v>
      </c>
      <c r="E71" s="36">
        <v>17000</v>
      </c>
    </row>
    <row r="72" spans="4:5">
      <c r="D72" s="34" t="s">
        <v>68</v>
      </c>
      <c r="E72" s="36">
        <v>11000</v>
      </c>
    </row>
    <row r="73" spans="4:5">
      <c r="D73" s="34" t="s">
        <v>69</v>
      </c>
      <c r="E73" s="36">
        <v>13000</v>
      </c>
    </row>
    <row r="74" spans="4:5">
      <c r="D74" s="34" t="s">
        <v>70</v>
      </c>
      <c r="E74" s="36">
        <v>14000</v>
      </c>
    </row>
    <row r="75" spans="4:5">
      <c r="D75" s="34" t="s">
        <v>71</v>
      </c>
      <c r="E75" s="36">
        <v>11000</v>
      </c>
    </row>
    <row r="76" spans="4:5">
      <c r="D76" s="34" t="s">
        <v>72</v>
      </c>
      <c r="E76" s="36">
        <v>11000</v>
      </c>
    </row>
    <row r="77" spans="4:5">
      <c r="D77" s="34" t="s">
        <v>73</v>
      </c>
      <c r="E77" s="36">
        <v>11000</v>
      </c>
    </row>
    <row r="78" spans="4:5">
      <c r="D78" s="34" t="s">
        <v>74</v>
      </c>
      <c r="E78" s="36">
        <v>12000</v>
      </c>
    </row>
  </sheetData>
  <sheetProtection sheet="1" objects="1" scenarios="1"/>
  <mergeCells count="7">
    <mergeCell ref="C18:P18"/>
    <mergeCell ref="B2:Q2"/>
    <mergeCell ref="N3:O3"/>
    <mergeCell ref="P3:Q3"/>
    <mergeCell ref="N4:O4"/>
    <mergeCell ref="H6:I6"/>
    <mergeCell ref="J6:K6"/>
  </mergeCells>
  <phoneticPr fontId="1"/>
  <dataValidations count="3">
    <dataValidation type="list" allowBlank="1" showInputMessage="1" showErrorMessage="1" sqref="P3:Q3" xr:uid="{DD5B672E-D024-46B8-94EC-C4301A4707AB}">
      <formula1>$D$52:$D$55</formula1>
    </dataValidation>
    <dataValidation type="list" allowBlank="1" showInputMessage="1" showErrorMessage="1" sqref="C7:C14" xr:uid="{9C9D8C0E-7B61-486C-ABBB-D132874824A7}">
      <formula1>$C$32:$C$34</formula1>
    </dataValidation>
    <dataValidation type="list" allowBlank="1" showInputMessage="1" showErrorMessage="1" sqref="B7:B14" xr:uid="{A62F09B9-9356-4272-871D-7EF81013D298}">
      <formula1>$B$32:$B$39</formula1>
    </dataValidation>
  </dataValidations>
  <printOptions horizontalCentered="1"/>
  <pageMargins left="0.51181102362204722" right="0.51181102362204722" top="0.78740157480314965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宿泊費計算シート</vt:lpstr>
      <vt:lpstr>記入例</vt:lpstr>
      <vt:lpstr>記入例!Print_Area</vt:lpstr>
      <vt:lpstr>宿泊費計算シート!Print_Area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mie-spokyo-n10</dc:creator>
  <cp:lastModifiedBy>mie-spokyo-n10</cp:lastModifiedBy>
  <cp:lastPrinted>2026-04-17T00:29:49Z</cp:lastPrinted>
  <dcterms:created xsi:type="dcterms:W3CDTF">2026-04-09T07:08:45Z</dcterms:created>
  <dcterms:modified xsi:type="dcterms:W3CDTF">2026-04-17T00:29:51Z</dcterms:modified>
</cp:coreProperties>
</file>